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9-2024\"/>
    </mc:Choice>
  </mc:AlternateContent>
  <xr:revisionPtr revIDLastSave="0" documentId="13_ncr:1_{5463BDC9-B67B-48B3-8A54-6BDB4D1C45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11" i="1" l="1"/>
  <c r="T12" i="1"/>
  <c r="T13" i="1"/>
  <c r="T14" i="1"/>
  <c r="U14" i="1"/>
  <c r="Q13" i="1"/>
  <c r="Q14" i="1"/>
  <c r="Q12" i="1"/>
  <c r="Q11" i="1"/>
  <c r="U12" i="1" l="1"/>
  <c r="U13" i="1"/>
  <c r="U11" i="1"/>
  <c r="Q8" i="1"/>
  <c r="Q9" i="1"/>
  <c r="Q10" i="1"/>
  <c r="T8" i="1"/>
  <c r="U8" i="1"/>
  <c r="T9" i="1"/>
  <c r="U9" i="1"/>
  <c r="T10" i="1"/>
  <c r="U10" i="1"/>
  <c r="U7" i="1"/>
  <c r="Q7" i="1"/>
  <c r="R17" i="1" l="1"/>
  <c r="T7" i="1"/>
  <c r="S17" i="1" s="1"/>
</calcChain>
</file>

<file path=xl/sharedStrings.xml><?xml version="1.0" encoding="utf-8"?>
<sst xmlns="http://schemas.openxmlformats.org/spreadsheetml/2006/main" count="108" uniqueCount="73">
  <si>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</si>
  <si>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</si>
  <si>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</si>
  <si>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</si>
  <si>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</si>
  <si>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</si>
  <si>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</si>
  <si>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</si>
  <si>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</si>
  <si>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</si>
  <si>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</si>
  <si>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</si>
  <si>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</si>
  <si>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</si>
  <si>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</si>
  <si>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</si>
  <si>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</si>
  <si>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</si>
  <si>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</si>
  <si>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</si>
  <si>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</si>
  <si>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</si>
  <si>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</si>
  <si>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</si>
  <si>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</si>
  <si>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</si>
  <si>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</si>
  <si>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</si>
  <si>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</si>
  <si>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</si>
  <si>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</si>
  <si>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 xml:space="preserve">39136000-4 - Věšáky a ramínka </t>
  </si>
  <si>
    <t xml:space="preserve">39141100-3 - Police </t>
  </si>
  <si>
    <t>39141300-5 - Kuchyňské skříňky</t>
  </si>
  <si>
    <t xml:space="preserve">39143310-2 - Konferenční stolky </t>
  </si>
  <si>
    <t xml:space="preserve">39151200-7 - Pracovní stoly 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</si>
  <si>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</si>
  <si>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</si>
  <si>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</si>
  <si>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</si>
  <si>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</si>
  <si>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Nástěnná skříňka</t>
  </si>
  <si>
    <t>Samostatná faktura</t>
  </si>
  <si>
    <t>60 dní</t>
  </si>
  <si>
    <t>Michal Pola,
Tel.: 37763 4813</t>
  </si>
  <si>
    <t>Univerzitní 22,
301 00 Plzeň, 
 Nové technologie – výzkumné centrum -
Chemické procesy a biomateriály, 
místnost UF 140</t>
  </si>
  <si>
    <t>Dodat ve smontovaném stavu do určené místnosti.</t>
  </si>
  <si>
    <t>Mgr. Jakub Pokorný,
Tel.: 37763 7724,
E-mail: pokorny2@uk.zcu.cz</t>
  </si>
  <si>
    <t>Univerzitní 18,
301 00 Plzeň,
Univerzitní knihovna - Prodejna skript</t>
  </si>
  <si>
    <t>Kancelářský pracovní stůl</t>
  </si>
  <si>
    <t>Nástěnná police</t>
  </si>
  <si>
    <t>Nástěnná police s bočnicemi.
Materiál: laminovaná dřevotříska o síle cca 18 mm, 1 mm ABS hrana.
Barva: bílá. 
Nosnost: min. 4 kg. 
Rozměry: šířka min. 80 cm - max. 100 cm, hloubka ± 30 cm. 
Dodání včetně úchytného vybavení na stěnu (bez montáže).</t>
  </si>
  <si>
    <t xml:space="preserve">
Barva: bílá.
2x prosklenné dveře.
Počet polic: 1.
Dveře vybaveny tlumičem dorazu.
Rozměry (šxhxv) 900 x 350 x 740 mm.
Materiál: laminátová dřevotřísková deska o tl. 18 mm.
Úchytky: povrchová úprava alu elox, tvar U.</t>
  </si>
  <si>
    <t>30 dní</t>
  </si>
  <si>
    <r>
      <t xml:space="preserve">Kancelářský pracovní stůl se šuplíky.
Barva: bílá.
Rozměry: šířka min. 100 cm - max. 120 cm, hloubka min. 60 cm - max. 80 cm, výška ± 75 cm.
Podnoží: ze dvou bočních desek o síle 18 mm, spojených svislou deskou.
Stolová deska - tloušťka lamina 25 mm.
Veškeré desky jsou opatřeny 2 mm ABS hranou.
3 nebo 4 zásuvky s kovovými pojezdy. Nosnost zásuvky min. 5 kg. Úchytky z leštěného hliníku. Zásuvky </t>
    </r>
    <r>
      <rPr>
        <b/>
        <sz val="11"/>
        <color rgb="FF000000"/>
        <rFont val="Calibri"/>
        <family val="2"/>
        <charset val="238"/>
      </rPr>
      <t xml:space="preserve">na levé </t>
    </r>
    <r>
      <rPr>
        <sz val="11"/>
        <color rgb="FF000000"/>
        <rFont val="Calibri"/>
        <family val="2"/>
        <charset val="238"/>
      </rPr>
      <t>straně stolu.
Stejné rozměry a počet zásuvek jako položka 3.</t>
    </r>
  </si>
  <si>
    <r>
      <t xml:space="preserve">Kancelářský pracovní stůl se šuplíky.
Barva: bílá.
Rozměry: šířka min. 100 cm - max. 120 cm, hloubka min. 60 cm - max. 80 cm, výška ± 75 cm.
Podnoží: ze dvou bočních desek o síle 18 mm, spojených svislou deskou.
Stolová deska - tloušťka lamina 25 mm.
Veškeré desky jsou opatřeny 2 mm ABS hranou.
3 nebo 4 zásuvky s kovovými pojezdy. Nosnost zásuvky min. 5 kg. Úchytky z leštěného hliníku. Zásuvky </t>
    </r>
    <r>
      <rPr>
        <b/>
        <sz val="11"/>
        <color rgb="FF000000"/>
        <rFont val="Calibri"/>
        <family val="2"/>
        <charset val="238"/>
      </rPr>
      <t xml:space="preserve">na pravé </t>
    </r>
    <r>
      <rPr>
        <sz val="11"/>
        <color rgb="FF000000"/>
        <rFont val="Calibri"/>
        <family val="2"/>
        <charset val="238"/>
      </rPr>
      <t>straně stolu.
Stejné rozměry a počet zásuvek jako položka 2.</t>
    </r>
  </si>
  <si>
    <t>ANO</t>
  </si>
  <si>
    <t>PhDr. Helena Bauerová, Ph.D.,
Tel.: 606 475 707,
37763 5603</t>
  </si>
  <si>
    <t>Jungmannova 1, 
301 00 Plzeň, 
Fakulta filozofická - Katedra politologie a mezinárodních vztahů,
místnost JJ 305</t>
  </si>
  <si>
    <t>Věšákový panel</t>
  </si>
  <si>
    <t>Šedý věšákový panel o rozměru 50 cm (max. šířka) x cca 150 cm s kovovými háčky. 
Maximální šířka panelu 50 cm z důvodu prostoru, kam bude panel namontován. 
Háčky v podobě trojháčků (na jeden je možné pověsit tři kusy oděvu). 
Barva panelu šedivá. 
S hranami korpusu ochráněnými ABS hranou.
Objednáváme bez montáže.</t>
  </si>
  <si>
    <t>Příloha č. 2 Kupní smlouvy - technická specifikace
Nábytek pro ZČU (II.) 019 - 2024</t>
  </si>
  <si>
    <t>Kuchyňská skříňka spodní dřezová</t>
  </si>
  <si>
    <t>Rozměry 100 x 82,3 x 52,6 cm (+ /- 1 cm).
Dekor korpusu-vanilka, dekor čela bardolino dub, z dřevotřískových desek.
Úchyty obloukové, barva úchytu chrom mat.
Součástí jedna police.
Bez montáže, může být v demontu.</t>
  </si>
  <si>
    <t>Mgr. Hana Vlčková,
Tel.: 37763 7750 nebo 37763 7721</t>
  </si>
  <si>
    <t>Univerzitní 18,
301 00 Plzeň,
Univerzitní knihovna BORY</t>
  </si>
  <si>
    <t xml:space="preserve">Konferenční stolek </t>
  </si>
  <si>
    <t>Stojanový věšák</t>
  </si>
  <si>
    <t>Mgr. Tereza Krištufová,
Tel.: 775 272 252,
37763 1001</t>
  </si>
  <si>
    <t>Univerzitní 8, 
301 00 Plzeň,
Rektorát - Kancelář rektora,
místnost UR 306</t>
  </si>
  <si>
    <t>Konferenční stolek s bílou dřevovláknitou deskou ve tvaru zaobleného trojúhelníku a 3 nohami z přírodního bambusu (světlé dřevo), spodní celoplošná police.
Min. výška 50 cm, průměr desky min. 75 cm.
Bez montáže, může být v demontu.</t>
  </si>
  <si>
    <t>Stojanový věšák bílý, ze dřeva, na 3 nohách, 7 odkládacích háčků.
Výška min. 175 cm.
Bez montáže, může být v demontu.</t>
  </si>
  <si>
    <t>Bez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</si>
</sst>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164" fontId="0" fillId="0" borderId="16" xfId="0" applyNumberFormat="1" applyBorder="1" applyAlignment="1">
      <alignment horizontal="right" vertical="center" indent="2"/>
    </xf>
    <xf numFmtId="164" fontId="8" fillId="5" borderId="16" xfId="0" applyNumberFormat="1" applyFon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 indent="2"/>
    </xf>
    <xf numFmtId="164" fontId="0" fillId="0" borderId="2" xfId="0" applyNumberFormat="1" applyBorder="1" applyAlignment="1">
      <alignment horizontal="right" vertical="center" indent="2"/>
    </xf>
    <xf numFmtId="164" fontId="8" fillId="5" borderId="2" xfId="0" applyNumberFormat="1" applyFont="1" applyFill="1" applyBorder="1" applyAlignment="1">
      <alignment horizontal="right" vertical="center" indent="2"/>
    </xf>
    <xf numFmtId="165" fontId="0" fillId="0" borderId="2" xfId="0" applyNumberFormat="1" applyBorder="1" applyAlignment="1">
      <alignment horizontal="right" vertical="center" indent="2"/>
    </xf>
    <xf numFmtId="0" fontId="0" fillId="0" borderId="2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3" fontId="8" fillId="5" borderId="19" xfId="0" applyNumberFormat="1" applyFont="1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left" vertical="center" wrapText="1" indent="2"/>
    </xf>
    <xf numFmtId="164" fontId="0" fillId="0" borderId="19" xfId="0" applyNumberFormat="1" applyBorder="1" applyAlignment="1">
      <alignment horizontal="right" vertical="center" indent="2"/>
    </xf>
    <xf numFmtId="164" fontId="8" fillId="5" borderId="19" xfId="0" applyNumberFormat="1" applyFont="1" applyFill="1" applyBorder="1" applyAlignment="1">
      <alignment horizontal="right" vertical="center" indent="2"/>
    </xf>
    <xf numFmtId="165" fontId="0" fillId="0" borderId="19" xfId="0" applyNumberFormat="1" applyBorder="1" applyAlignment="1">
      <alignment horizontal="right" vertical="center" indent="2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5" borderId="2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0" fontId="1" fillId="3" borderId="2" xfId="0" applyFont="1" applyFill="1" applyBorder="1" applyAlignment="1" applyProtection="1">
      <alignment horizontal="left" vertical="center" wrapText="1" indent="2"/>
      <protection locked="0"/>
    </xf>
    <xf numFmtId="0" fontId="1" fillId="3" borderId="19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9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128022</xdr:colOff>
      <xdr:row>9</xdr:row>
      <xdr:rowOff>647699</xdr:rowOff>
    </xdr:from>
    <xdr:to>
      <xdr:col>6</xdr:col>
      <xdr:colOff>2838450</xdr:colOff>
      <xdr:row>9</xdr:row>
      <xdr:rowOff>2062370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6AC0DBA-E0BB-93BB-6B8F-62DCC60BB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48247" y="11468099"/>
          <a:ext cx="2710428" cy="1414671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7</xdr:row>
      <xdr:rowOff>133350</xdr:rowOff>
    </xdr:from>
    <xdr:to>
      <xdr:col>6</xdr:col>
      <xdr:colOff>2694454</xdr:colOff>
      <xdr:row>7</xdr:row>
      <xdr:rowOff>2599204</xdr:rowOff>
    </xdr:to>
    <xdr:pic>
      <xdr:nvPicPr>
        <xdr:cNvPr id="3" name="my_nanogallery" descr="Zvětšit">
          <a:extLst>
            <a:ext uri="{FF2B5EF4-FFF2-40B4-BE49-F238E27FC236}">
              <a16:creationId xmlns:a16="http://schemas.microsoft.com/office/drawing/2014/main" id="{723CC3BD-B1E4-4EC1-A0B1-C3AC7442F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8825" y="5381625"/>
          <a:ext cx="2465854" cy="2465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409575</xdr:colOff>
      <xdr:row>12</xdr:row>
      <xdr:rowOff>152024</xdr:rowOff>
    </xdr:from>
    <xdr:to>
      <xdr:col>6</xdr:col>
      <xdr:colOff>2144035</xdr:colOff>
      <xdr:row>12</xdr:row>
      <xdr:rowOff>1610490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CC74A9-2B9F-357D-E738-4E17D0EF6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29800" y="18316199"/>
          <a:ext cx="1734460" cy="1458466"/>
        </a:xfrm>
        <a:prstGeom prst="rect">
          <a:avLst/>
        </a:prstGeom>
      </xdr:spPr>
    </xdr:pic>
    <xdr:clientData/>
  </xdr:twoCellAnchor>
  <xdr:twoCellAnchor editAs="oneCell">
    <xdr:from>
      <xdr:col>6</xdr:col>
      <xdr:colOff>1015550</xdr:colOff>
      <xdr:row>13</xdr:row>
      <xdr:rowOff>123825</xdr:rowOff>
    </xdr:from>
    <xdr:to>
      <xdr:col>6</xdr:col>
      <xdr:colOff>1962150</xdr:colOff>
      <xdr:row>13</xdr:row>
      <xdr:rowOff>2263443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3142A77-2F5E-D676-0FC8-E417FFCBB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435775" y="20088225"/>
          <a:ext cx="946600" cy="2139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2"/>
  <sheetViews>
    <sheetView tabSelected="1" topLeftCell="H4" zoomScaleNormal="100" workbookViewId="0">
      <selection activeCell="S9" sqref="S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5.28515625" style="1" customWidth="1"/>
    <col min="7" max="7" width="46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8.28515625" hidden="1" customWidth="1"/>
    <col min="13" max="13" width="35.5703125" customWidth="1"/>
    <col min="14" max="14" width="31" customWidth="1"/>
    <col min="15" max="15" width="43.85546875" style="4" customWidth="1"/>
    <col min="16" max="16" width="27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1.28515625" style="5" customWidth="1"/>
  </cols>
  <sheetData>
    <row r="1" spans="1:23" ht="39" customHeight="1" x14ac:dyDescent="0.25">
      <c r="B1" s="100" t="s">
        <v>61</v>
      </c>
      <c r="C1" s="100"/>
      <c r="D1" s="100"/>
      <c r="E1" s="100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5.5" customHeight="1" x14ac:dyDescent="0.25">
      <c r="B2" s="7"/>
      <c r="C2" s="7"/>
      <c r="D2" s="7"/>
      <c r="E2" s="7"/>
      <c r="H2" s="101"/>
      <c r="I2" s="102"/>
      <c r="J2" s="102"/>
      <c r="K2" s="102"/>
      <c r="L2" s="102"/>
      <c r="M2" s="102"/>
      <c r="N2" s="102"/>
      <c r="O2" s="102"/>
      <c r="P2" s="102"/>
      <c r="Q2" s="1"/>
      <c r="S2" s="6"/>
      <c r="T2" s="6"/>
      <c r="U2" s="6"/>
      <c r="V2" s="6"/>
      <c r="W2" s="6"/>
    </row>
    <row r="3" spans="1:23" ht="18.75" customHeight="1" x14ac:dyDescent="0.25">
      <c r="B3" s="8"/>
      <c r="C3" s="9" t="s">
        <v>0</v>
      </c>
      <c r="D3" s="86"/>
      <c r="E3" s="86"/>
      <c r="F3" s="86"/>
      <c r="G3" s="86"/>
      <c r="H3" s="102"/>
      <c r="I3" s="102"/>
      <c r="J3" s="102"/>
      <c r="K3" s="102"/>
      <c r="L3" s="102"/>
      <c r="M3" s="102"/>
      <c r="N3" s="102"/>
      <c r="O3" s="102"/>
      <c r="P3" s="102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86"/>
      <c r="E4" s="86"/>
      <c r="F4" s="86"/>
      <c r="G4" s="86"/>
      <c r="H4" s="86"/>
      <c r="I4" s="86"/>
      <c r="J4" s="8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40</v>
      </c>
      <c r="M6" s="19" t="s">
        <v>12</v>
      </c>
      <c r="N6" s="21" t="s">
        <v>13</v>
      </c>
      <c r="O6" s="19" t="s">
        <v>14</v>
      </c>
      <c r="P6" s="19" t="s">
        <v>39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56" customHeight="1" thickTop="1" thickBot="1" x14ac:dyDescent="0.3">
      <c r="A7" s="23"/>
      <c r="B7" s="36">
        <v>1</v>
      </c>
      <c r="C7" s="37" t="s">
        <v>41</v>
      </c>
      <c r="D7" s="38">
        <v>1</v>
      </c>
      <c r="E7" s="39" t="s">
        <v>22</v>
      </c>
      <c r="F7" s="40" t="s">
        <v>52</v>
      </c>
      <c r="G7" s="40"/>
      <c r="H7" s="118"/>
      <c r="I7" s="37" t="s">
        <v>36</v>
      </c>
      <c r="J7" s="37" t="s">
        <v>36</v>
      </c>
      <c r="K7" s="37" t="s">
        <v>42</v>
      </c>
      <c r="L7" s="37"/>
      <c r="M7" s="41" t="s">
        <v>46</v>
      </c>
      <c r="N7" s="37" t="s">
        <v>44</v>
      </c>
      <c r="O7" s="37" t="s">
        <v>45</v>
      </c>
      <c r="P7" s="41" t="s">
        <v>43</v>
      </c>
      <c r="Q7" s="42">
        <f>D7*R7</f>
        <v>6700</v>
      </c>
      <c r="R7" s="43">
        <v>6700</v>
      </c>
      <c r="S7" s="124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30</v>
      </c>
    </row>
    <row r="8" spans="1:23" ht="213" customHeight="1" x14ac:dyDescent="0.25">
      <c r="A8" s="23"/>
      <c r="B8" s="46">
        <v>2</v>
      </c>
      <c r="C8" s="88" t="s">
        <v>49</v>
      </c>
      <c r="D8" s="47">
        <v>1</v>
      </c>
      <c r="E8" s="48" t="s">
        <v>22</v>
      </c>
      <c r="F8" s="49" t="s">
        <v>54</v>
      </c>
      <c r="G8" s="49"/>
      <c r="H8" s="119"/>
      <c r="I8" s="88" t="s">
        <v>36</v>
      </c>
      <c r="J8" s="88" t="s">
        <v>36</v>
      </c>
      <c r="K8" s="109" t="s">
        <v>42</v>
      </c>
      <c r="L8" s="109"/>
      <c r="M8" s="112" t="s">
        <v>46</v>
      </c>
      <c r="N8" s="95" t="s">
        <v>47</v>
      </c>
      <c r="O8" s="95" t="s">
        <v>48</v>
      </c>
      <c r="P8" s="97" t="s">
        <v>53</v>
      </c>
      <c r="Q8" s="50">
        <f>D8*R8</f>
        <v>7500</v>
      </c>
      <c r="R8" s="51">
        <v>7500</v>
      </c>
      <c r="S8" s="125"/>
      <c r="T8" s="52">
        <f>D8*S8</f>
        <v>0</v>
      </c>
      <c r="U8" s="53" t="str">
        <f t="shared" ref="U8:U10" si="0">IF(ISNUMBER(S8), IF(S8&gt;R8,"NEVYHOVUJE","VYHOVUJE")," ")</f>
        <v xml:space="preserve"> </v>
      </c>
      <c r="V8" s="95"/>
      <c r="W8" s="103" t="s">
        <v>35</v>
      </c>
    </row>
    <row r="9" spans="1:23" ht="225.75" customHeight="1" x14ac:dyDescent="0.25">
      <c r="A9" s="23"/>
      <c r="B9" s="54">
        <v>3</v>
      </c>
      <c r="C9" s="89" t="s">
        <v>49</v>
      </c>
      <c r="D9" s="55">
        <v>1</v>
      </c>
      <c r="E9" s="56" t="s">
        <v>22</v>
      </c>
      <c r="F9" s="57" t="s">
        <v>55</v>
      </c>
      <c r="G9" s="57"/>
      <c r="H9" s="120"/>
      <c r="I9" s="89" t="s">
        <v>36</v>
      </c>
      <c r="J9" s="89" t="s">
        <v>36</v>
      </c>
      <c r="K9" s="110"/>
      <c r="L9" s="110"/>
      <c r="M9" s="113"/>
      <c r="N9" s="99"/>
      <c r="O9" s="99"/>
      <c r="P9" s="115"/>
      <c r="Q9" s="58">
        <f>D9*R9</f>
        <v>7500</v>
      </c>
      <c r="R9" s="59">
        <v>7500</v>
      </c>
      <c r="S9" s="126"/>
      <c r="T9" s="60">
        <f>D9*S9</f>
        <v>0</v>
      </c>
      <c r="U9" s="61" t="str">
        <f t="shared" si="0"/>
        <v xml:space="preserve"> </v>
      </c>
      <c r="V9" s="99"/>
      <c r="W9" s="104"/>
    </row>
    <row r="10" spans="1:23" ht="218.25" customHeight="1" thickBot="1" x14ac:dyDescent="0.3">
      <c r="A10" s="23"/>
      <c r="B10" s="62">
        <v>4</v>
      </c>
      <c r="C10" s="90" t="s">
        <v>50</v>
      </c>
      <c r="D10" s="63">
        <v>2</v>
      </c>
      <c r="E10" s="64" t="s">
        <v>22</v>
      </c>
      <c r="F10" s="65" t="s">
        <v>51</v>
      </c>
      <c r="G10" s="65"/>
      <c r="H10" s="121"/>
      <c r="I10" s="90" t="s">
        <v>36</v>
      </c>
      <c r="J10" s="90" t="s">
        <v>36</v>
      </c>
      <c r="K10" s="111"/>
      <c r="L10" s="111"/>
      <c r="M10" s="114"/>
      <c r="N10" s="99"/>
      <c r="O10" s="99"/>
      <c r="P10" s="115"/>
      <c r="Q10" s="66">
        <f>D10*R10</f>
        <v>5000</v>
      </c>
      <c r="R10" s="67">
        <v>2500</v>
      </c>
      <c r="S10" s="127"/>
      <c r="T10" s="68">
        <f>D10*S10</f>
        <v>0</v>
      </c>
      <c r="U10" s="69" t="str">
        <f t="shared" si="0"/>
        <v xml:space="preserve"> </v>
      </c>
      <c r="V10" s="99"/>
      <c r="W10" s="64" t="s">
        <v>32</v>
      </c>
    </row>
    <row r="11" spans="1:23" ht="218.25" customHeight="1" thickBot="1" x14ac:dyDescent="0.3">
      <c r="A11" s="23"/>
      <c r="B11" s="70">
        <v>5</v>
      </c>
      <c r="C11" s="91" t="s">
        <v>59</v>
      </c>
      <c r="D11" s="71">
        <v>3</v>
      </c>
      <c r="E11" s="94" t="s">
        <v>22</v>
      </c>
      <c r="F11" s="72" t="s">
        <v>60</v>
      </c>
      <c r="G11" s="72"/>
      <c r="H11" s="122"/>
      <c r="I11" s="91" t="s">
        <v>36</v>
      </c>
      <c r="J11" s="91" t="s">
        <v>56</v>
      </c>
      <c r="K11" s="91" t="s">
        <v>42</v>
      </c>
      <c r="L11" s="91"/>
      <c r="M11" s="93" t="s">
        <v>72</v>
      </c>
      <c r="N11" s="91" t="s">
        <v>57</v>
      </c>
      <c r="O11" s="91" t="s">
        <v>58</v>
      </c>
      <c r="P11" s="92" t="s">
        <v>53</v>
      </c>
      <c r="Q11" s="73">
        <f>D11*R11</f>
        <v>9000</v>
      </c>
      <c r="R11" s="74">
        <v>3000</v>
      </c>
      <c r="S11" s="128"/>
      <c r="T11" s="75">
        <f>D11*S11</f>
        <v>0</v>
      </c>
      <c r="U11" s="76" t="str">
        <f t="shared" ref="U11" si="1">IF(ISNUMBER(S11), IF(S11&gt;R11,"NEVYHOVUJE","VYHOVUJE")," ")</f>
        <v xml:space="preserve"> </v>
      </c>
      <c r="V11" s="91"/>
      <c r="W11" s="94" t="s">
        <v>31</v>
      </c>
    </row>
    <row r="12" spans="1:23" ht="141.75" customHeight="1" thickBot="1" x14ac:dyDescent="0.3">
      <c r="A12" s="23"/>
      <c r="B12" s="70">
        <v>6</v>
      </c>
      <c r="C12" s="91" t="s">
        <v>62</v>
      </c>
      <c r="D12" s="71">
        <v>2</v>
      </c>
      <c r="E12" s="94" t="s">
        <v>22</v>
      </c>
      <c r="F12" s="72" t="s">
        <v>63</v>
      </c>
      <c r="G12" s="72"/>
      <c r="H12" s="122"/>
      <c r="I12" s="91" t="s">
        <v>36</v>
      </c>
      <c r="J12" s="91" t="s">
        <v>36</v>
      </c>
      <c r="K12" s="91" t="s">
        <v>42</v>
      </c>
      <c r="L12" s="91"/>
      <c r="M12" s="93" t="s">
        <v>72</v>
      </c>
      <c r="N12" s="91" t="s">
        <v>64</v>
      </c>
      <c r="O12" s="91" t="s">
        <v>65</v>
      </c>
      <c r="P12" s="92" t="s">
        <v>53</v>
      </c>
      <c r="Q12" s="73">
        <f>D12*R12</f>
        <v>4800</v>
      </c>
      <c r="R12" s="74">
        <v>2400</v>
      </c>
      <c r="S12" s="128"/>
      <c r="T12" s="75">
        <f>D12*S12</f>
        <v>0</v>
      </c>
      <c r="U12" s="76" t="str">
        <f t="shared" ref="U12" si="2">IF(ISNUMBER(S12), IF(S12&gt;R12,"NEVYHOVUJE","VYHOVUJE")," ")</f>
        <v xml:space="preserve"> </v>
      </c>
      <c r="V12" s="91"/>
      <c r="W12" s="94" t="s">
        <v>33</v>
      </c>
    </row>
    <row r="13" spans="1:23" ht="141.75" customHeight="1" x14ac:dyDescent="0.25">
      <c r="A13" s="23"/>
      <c r="B13" s="46">
        <v>7</v>
      </c>
      <c r="C13" s="88" t="s">
        <v>66</v>
      </c>
      <c r="D13" s="47">
        <v>1</v>
      </c>
      <c r="E13" s="48" t="s">
        <v>22</v>
      </c>
      <c r="F13" s="49" t="s">
        <v>70</v>
      </c>
      <c r="G13" s="49"/>
      <c r="H13" s="119"/>
      <c r="I13" s="88" t="s">
        <v>36</v>
      </c>
      <c r="J13" s="88" t="s">
        <v>36</v>
      </c>
      <c r="K13" s="95" t="s">
        <v>42</v>
      </c>
      <c r="L13" s="95"/>
      <c r="M13" s="116" t="s">
        <v>72</v>
      </c>
      <c r="N13" s="95" t="s">
        <v>68</v>
      </c>
      <c r="O13" s="95" t="s">
        <v>69</v>
      </c>
      <c r="P13" s="97" t="s">
        <v>53</v>
      </c>
      <c r="Q13" s="50">
        <f>D13*R13</f>
        <v>1900</v>
      </c>
      <c r="R13" s="51">
        <v>1900</v>
      </c>
      <c r="S13" s="125"/>
      <c r="T13" s="52">
        <f>D13*S13</f>
        <v>0</v>
      </c>
      <c r="U13" s="53" t="str">
        <f t="shared" ref="U13:U14" si="3">IF(ISNUMBER(S13), IF(S13&gt;R13,"NEVYHOVUJE","VYHOVUJE")," ")</f>
        <v xml:space="preserve"> </v>
      </c>
      <c r="V13" s="88"/>
      <c r="W13" s="48" t="s">
        <v>34</v>
      </c>
    </row>
    <row r="14" spans="1:23" ht="188.25" customHeight="1" thickBot="1" x14ac:dyDescent="0.3">
      <c r="A14" s="23"/>
      <c r="B14" s="77">
        <v>8</v>
      </c>
      <c r="C14" s="78" t="s">
        <v>67</v>
      </c>
      <c r="D14" s="79">
        <v>1</v>
      </c>
      <c r="E14" s="80" t="s">
        <v>22</v>
      </c>
      <c r="F14" s="81" t="s">
        <v>71</v>
      </c>
      <c r="G14" s="81"/>
      <c r="H14" s="123"/>
      <c r="I14" s="78" t="s">
        <v>36</v>
      </c>
      <c r="J14" s="78" t="s">
        <v>36</v>
      </c>
      <c r="K14" s="96"/>
      <c r="L14" s="96"/>
      <c r="M14" s="117"/>
      <c r="N14" s="96"/>
      <c r="O14" s="96"/>
      <c r="P14" s="98"/>
      <c r="Q14" s="82">
        <f>D14*R14</f>
        <v>909</v>
      </c>
      <c r="R14" s="83">
        <v>909</v>
      </c>
      <c r="S14" s="129"/>
      <c r="T14" s="84">
        <f>D14*S14</f>
        <v>0</v>
      </c>
      <c r="U14" s="85" t="str">
        <f t="shared" si="3"/>
        <v xml:space="preserve"> </v>
      </c>
      <c r="V14" s="78"/>
      <c r="W14" s="80" t="s">
        <v>31</v>
      </c>
    </row>
    <row r="15" spans="1:23" ht="13.5" customHeight="1" thickTop="1" thickBot="1" x14ac:dyDescent="0.3">
      <c r="C15"/>
      <c r="D15"/>
      <c r="E15"/>
      <c r="F15"/>
      <c r="G15"/>
      <c r="H15"/>
      <c r="I15"/>
      <c r="J15"/>
      <c r="K15"/>
      <c r="O15"/>
      <c r="P15"/>
      <c r="Q15"/>
      <c r="T15" s="24"/>
    </row>
    <row r="16" spans="1:23" ht="60.75" customHeight="1" thickTop="1" thickBot="1" x14ac:dyDescent="0.3">
      <c r="B16" s="105" t="s">
        <v>23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2"/>
      <c r="M16" s="25"/>
      <c r="N16" s="25"/>
      <c r="O16" s="25"/>
      <c r="P16" s="26"/>
      <c r="Q16" s="26"/>
      <c r="R16" s="27" t="s">
        <v>24</v>
      </c>
      <c r="S16" s="106" t="s">
        <v>25</v>
      </c>
      <c r="T16" s="106"/>
      <c r="U16" s="106"/>
      <c r="V16" s="17"/>
    </row>
    <row r="17" spans="2:23" ht="33" customHeight="1" thickTop="1" thickBot="1" x14ac:dyDescent="0.3">
      <c r="B17" s="107" t="s">
        <v>38</v>
      </c>
      <c r="C17" s="107"/>
      <c r="D17" s="107"/>
      <c r="E17" s="107"/>
      <c r="F17" s="107"/>
      <c r="G17" s="107"/>
      <c r="H17" s="107"/>
      <c r="I17" s="87"/>
      <c r="J17" s="87"/>
      <c r="K17" s="28"/>
      <c r="M17" s="29"/>
      <c r="N17" s="29"/>
      <c r="O17" s="29"/>
      <c r="P17" s="30"/>
      <c r="Q17" s="30"/>
      <c r="R17" s="31">
        <f>SUM(Q7:Q14)</f>
        <v>43309</v>
      </c>
      <c r="S17" s="108">
        <f>SUM(T7:T14)</f>
        <v>0</v>
      </c>
      <c r="T17" s="108"/>
      <c r="U17" s="108"/>
    </row>
    <row r="18" spans="2:23" s="32" customFormat="1" ht="15.75" thickTop="1" x14ac:dyDescent="0.25">
      <c r="B18" s="32" t="s">
        <v>26</v>
      </c>
      <c r="W18" s="33"/>
    </row>
    <row r="19" spans="2:23" s="32" customFormat="1" x14ac:dyDescent="0.25">
      <c r="B19" s="34" t="s">
        <v>27</v>
      </c>
      <c r="C19" s="32" t="s">
        <v>28</v>
      </c>
      <c r="W19" s="33"/>
    </row>
    <row r="20" spans="2:23" s="32" customFormat="1" x14ac:dyDescent="0.25">
      <c r="B20" s="34" t="s">
        <v>27</v>
      </c>
      <c r="C20" s="32" t="s">
        <v>29</v>
      </c>
      <c r="W20" s="33"/>
    </row>
    <row r="21" spans="2:23" s="32" customFormat="1" x14ac:dyDescent="0.25">
      <c r="W21" s="33"/>
    </row>
    <row r="22" spans="2:23" s="32" customFormat="1" x14ac:dyDescent="0.25">
      <c r="W22" s="3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  <row r="51" spans="3:10" x14ac:dyDescent="0.25">
      <c r="C51"/>
      <c r="E51"/>
      <c r="F51"/>
      <c r="G51"/>
      <c r="I51"/>
      <c r="J51"/>
    </row>
    <row r="52" spans="3:10" x14ac:dyDescent="0.25">
      <c r="C52"/>
      <c r="E52"/>
      <c r="F52"/>
      <c r="G52"/>
      <c r="I52"/>
      <c r="J52"/>
    </row>
  </sheetData>
  <sheetProtection algorithmName="SHA-512" hashValue="127js4SVan0I6NEn2SSq+gkKFXIL/ccf8yyKi3IOm6lqZ7SrOqxa8IecckYqGDbCl1tjW1UN4ixkH3RfV3W+/Q==" saltValue="54WsWEfT9XuDyZnNUWxOhQ==" spinCount="100000" sheet="1" objects="1" scenarios="1" selectLockedCells="1"/>
  <mergeCells count="20">
    <mergeCell ref="B16:K16"/>
    <mergeCell ref="S16:U16"/>
    <mergeCell ref="B17:H17"/>
    <mergeCell ref="S17:U17"/>
    <mergeCell ref="K8:K10"/>
    <mergeCell ref="L8:L10"/>
    <mergeCell ref="M8:M10"/>
    <mergeCell ref="N8:N10"/>
    <mergeCell ref="O8:O10"/>
    <mergeCell ref="P8:P10"/>
    <mergeCell ref="K13:K14"/>
    <mergeCell ref="L13:L14"/>
    <mergeCell ref="M13:M14"/>
    <mergeCell ref="V8:V10"/>
    <mergeCell ref="B1:E1"/>
    <mergeCell ref="H2:P3"/>
    <mergeCell ref="W8:W9"/>
    <mergeCell ref="N13:N14"/>
    <mergeCell ref="O13:O14"/>
    <mergeCell ref="P13:P14"/>
  </mergeCells>
  <phoneticPr fontId="11" type="noConversion"/>
  <conditionalFormatting sqref="B7:B14 D7:D14">
    <cfRule type="expression" dxfId="11" priority="2">
      <formula>LEN(TRIM(B7))=0</formula>
    </cfRule>
  </conditionalFormatting>
  <conditionalFormatting sqref="B7:B14">
    <cfRule type="cellIs" dxfId="10" priority="3" operator="greaterThanOrEqual">
      <formula>1</formula>
    </cfRule>
  </conditionalFormatting>
  <conditionalFormatting sqref="H7:H14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4">
    <cfRule type="containsText" dxfId="5" priority="14" operator="containsText" text="ANO">
      <formula>NOT(ISERROR(SEARCH("ANO",I7)))</formula>
    </cfRule>
  </conditionalFormatting>
  <conditionalFormatting sqref="S7:S14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4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4" xr:uid="{00000000-0002-0000-0000-000000000000}">
      <formula1>"ANO,NE"</formula1>
      <formula2>0</formula2>
    </dataValidation>
    <dataValidation type="list" showInputMessage="1" showErrorMessage="1" sqref="E7:E14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W7:W8 W10:W14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2024-08-06T06:06:34Z</cp:lastPrinted>
  <dcterms:created xsi:type="dcterms:W3CDTF">2014-03-05T12:43:32Z</dcterms:created>
  <dcterms:modified xsi:type="dcterms:W3CDTF">2024-08-08T08:10:36Z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